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\Documents\Desktop\LaboratorioFisicaScaricato\conservazione_energia\"/>
    </mc:Choice>
  </mc:AlternateContent>
  <bookViews>
    <workbookView xWindow="120" yWindow="60" windowWidth="5652" windowHeight="6468"/>
  </bookViews>
  <sheets>
    <sheet name="Foglio1" sheetId="1" r:id="rId1"/>
  </sheets>
  <definedNames>
    <definedName name="Cilindro_guscio">Foglio1!$C$16</definedName>
    <definedName name="Cilindro_pieno">Foglio1!$C$17</definedName>
    <definedName name="d">Foglio1!#REF!</definedName>
    <definedName name="dis">Foglio1!$H$8:$H$36</definedName>
    <definedName name="dis_media">Foglio1!$H$8:$H$11</definedName>
    <definedName name="dis1_">Foglio1!$E$8:$E$11</definedName>
    <definedName name="dis2_">Foglio1!$F$8:$F$11</definedName>
    <definedName name="dis3_">Foglio1!$G$8:$G$11</definedName>
    <definedName name="g">Foglio1!$B$8</definedName>
    <definedName name="h1_" localSheetId="0">Foglio1!$C$8:$C$11</definedName>
    <definedName name="h2_">Foglio1!$D$8:$D$11</definedName>
    <definedName name="k">Foglio1!$B$10</definedName>
    <definedName name="Sfera_guscio">Foglio1!$C$18</definedName>
    <definedName name="Sfera_piena">Foglio1!$C$19</definedName>
    <definedName name="Vmisurato">Foglio1!$J$8:$J$11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8" i="1"/>
  <c r="K9" i="1" l="1"/>
  <c r="K10" i="1"/>
  <c r="K11" i="1"/>
  <c r="I9" i="1"/>
  <c r="M9" i="1" s="1"/>
  <c r="I10" i="1"/>
  <c r="M10" i="1" s="1"/>
  <c r="I11" i="1"/>
  <c r="M11" i="1" s="1"/>
  <c r="K8" i="1"/>
  <c r="O8" i="1" s="1"/>
  <c r="I8" i="1"/>
  <c r="M8" i="1" s="1"/>
  <c r="C19" i="1"/>
  <c r="C18" i="1"/>
  <c r="C17" i="1"/>
  <c r="H9" i="1"/>
  <c r="H10" i="1"/>
  <c r="H11" i="1"/>
  <c r="H8" i="1"/>
  <c r="O9" i="1" l="1"/>
  <c r="O11" i="1"/>
  <c r="O10" i="1"/>
  <c r="J9" i="1" l="1"/>
  <c r="N9" i="1" s="1"/>
  <c r="J10" i="1"/>
  <c r="N10" i="1" s="1"/>
  <c r="J11" i="1"/>
  <c r="N11" i="1" s="1"/>
  <c r="J8" i="1"/>
  <c r="N8" i="1" s="1"/>
</calcChain>
</file>

<file path=xl/sharedStrings.xml><?xml version="1.0" encoding="utf-8"?>
<sst xmlns="http://schemas.openxmlformats.org/spreadsheetml/2006/main" count="31" uniqueCount="29">
  <si>
    <t>CONSERVAZIONE ENERGIA</t>
  </si>
  <si>
    <t>dis1</t>
  </si>
  <si>
    <t>dis2</t>
  </si>
  <si>
    <t>dis3</t>
  </si>
  <si>
    <t>dis_media</t>
  </si>
  <si>
    <t>k</t>
  </si>
  <si>
    <t>oggetto</t>
  </si>
  <si>
    <t>Cilindro guscio</t>
  </si>
  <si>
    <t>Cilindro pieno</t>
  </si>
  <si>
    <t>Sfera guscio</t>
  </si>
  <si>
    <t>Sfera piena</t>
  </si>
  <si>
    <t>min</t>
  </si>
  <si>
    <t>media</t>
  </si>
  <si>
    <t>max</t>
  </si>
  <si>
    <t>med</t>
  </si>
  <si>
    <t>Max</t>
  </si>
  <si>
    <t>CILINDRO PIENO</t>
  </si>
  <si>
    <t>Variazione</t>
  </si>
  <si>
    <t>Distanza di caduta (m)</t>
  </si>
  <si>
    <t>Velocità misurata (m/sec)</t>
  </si>
  <si>
    <t>massa (kg)</t>
  </si>
  <si>
    <t>g (m/sec^2)</t>
  </si>
  <si>
    <t>h1 (m)</t>
  </si>
  <si>
    <t>h2 (m)</t>
  </si>
  <si>
    <t>Ener. Pot (J)</t>
  </si>
  <si>
    <t>energia cinetica (J)</t>
  </si>
  <si>
    <t>Scivola senza attrito</t>
  </si>
  <si>
    <t>FORMULE UTILIZZATE</t>
  </si>
  <si>
    <t>Verificare se la perdita di energia potenziale (dall'alezza h2 ad h1) è uguale all'energia cinetica acquisita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</si>
</sst>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2" fontId="0" fillId="0" borderId="0" xfId="0" applyNumberFormat="1"/>
    <xf numFmtId="2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0" xfId="0" applyFill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2" fontId="0" fillId="0" borderId="11" xfId="0" applyNumberForma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vertical="center" wrapText="1"/>
    </xf>
    <xf numFmtId="2" fontId="0" fillId="0" borderId="32" xfId="0" applyNumberFormat="1" applyBorder="1" applyAlignment="1">
      <alignment horizontal="center" vertical="center" wrapText="1"/>
    </xf>
    <xf numFmtId="0" fontId="0" fillId="0" borderId="33" xfId="0" applyFill="1" applyBorder="1" applyAlignment="1">
      <alignment vertical="center" wrapText="1"/>
    </xf>
    <xf numFmtId="0" fontId="0" fillId="0" borderId="34" xfId="0" applyBorder="1" applyAlignment="1">
      <alignment horizontal="center" vertical="center"/>
    </xf>
    <xf numFmtId="0" fontId="1" fillId="2" borderId="27" xfId="0" applyFont="1" applyFill="1" applyBorder="1"/>
    <xf numFmtId="0" fontId="1" fillId="2" borderId="29" xfId="0" applyFont="1" applyFill="1" applyBorder="1"/>
    <xf numFmtId="2" fontId="1" fillId="2" borderId="28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2" fontId="0" fillId="3" borderId="15" xfId="0" applyNumberFormat="1" applyFill="1" applyBorder="1"/>
    <xf numFmtId="2" fontId="1" fillId="3" borderId="12" xfId="0" applyNumberFormat="1" applyFont="1" applyFill="1" applyBorder="1" applyAlignment="1">
      <alignment horizontal="center"/>
    </xf>
    <xf numFmtId="2" fontId="0" fillId="3" borderId="16" xfId="0" applyNumberFormat="1" applyFill="1" applyBorder="1"/>
    <xf numFmtId="2" fontId="0" fillId="3" borderId="17" xfId="0" applyNumberFormat="1" applyFill="1" applyBorder="1"/>
    <xf numFmtId="2" fontId="1" fillId="3" borderId="18" xfId="0" applyNumberFormat="1" applyFont="1" applyFill="1" applyBorder="1" applyAlignment="1">
      <alignment horizontal="center"/>
    </xf>
    <xf numFmtId="2" fontId="0" fillId="3" borderId="19" xfId="0" applyNumberFormat="1" applyFill="1" applyBorder="1"/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0" fillId="4" borderId="0" xfId="0" applyNumberFormat="1" applyFill="1" applyBorder="1"/>
    <xf numFmtId="0" fontId="0" fillId="3" borderId="0" xfId="0" applyFill="1" applyBorder="1"/>
    <xf numFmtId="2" fontId="0" fillId="4" borderId="35" xfId="0" applyNumberFormat="1" applyFill="1" applyBorder="1"/>
    <xf numFmtId="2" fontId="0" fillId="4" borderId="36" xfId="0" applyNumberFormat="1" applyFill="1" applyBorder="1"/>
    <xf numFmtId="2" fontId="0" fillId="4" borderId="37" xfId="0" applyNumberFormat="1" applyFill="1" applyBorder="1"/>
    <xf numFmtId="2" fontId="0" fillId="4" borderId="38" xfId="0" applyNumberFormat="1" applyFill="1" applyBorder="1"/>
    <xf numFmtId="2" fontId="0" fillId="4" borderId="39" xfId="0" applyNumberFormat="1" applyFill="1" applyBorder="1"/>
    <xf numFmtId="2" fontId="0" fillId="4" borderId="40" xfId="0" applyNumberFormat="1" applyFill="1" applyBorder="1"/>
    <xf numFmtId="2" fontId="0" fillId="4" borderId="7" xfId="0" applyNumberFormat="1" applyFill="1" applyBorder="1"/>
    <xf numFmtId="2" fontId="0" fillId="4" borderId="41" xfId="0" applyNumberFormat="1" applyFill="1" applyBorder="1"/>
    <xf numFmtId="2" fontId="0" fillId="2" borderId="42" xfId="0" applyNumberFormat="1" applyFill="1" applyBorder="1"/>
    <xf numFmtId="2" fontId="0" fillId="2" borderId="43" xfId="0" applyNumberFormat="1" applyFill="1" applyBorder="1"/>
    <xf numFmtId="2" fontId="0" fillId="2" borderId="44" xfId="0" applyNumberFormat="1" applyFill="1" applyBorder="1"/>
    <xf numFmtId="2" fontId="0" fillId="3" borderId="35" xfId="0" applyNumberFormat="1" applyFill="1" applyBorder="1"/>
    <xf numFmtId="2" fontId="0" fillId="3" borderId="36" xfId="0" applyNumberFormat="1" applyFill="1" applyBorder="1"/>
    <xf numFmtId="0" fontId="0" fillId="3" borderId="37" xfId="0" applyFill="1" applyBorder="1"/>
    <xf numFmtId="2" fontId="0" fillId="3" borderId="38" xfId="0" applyNumberFormat="1" applyFill="1" applyBorder="1"/>
    <xf numFmtId="0" fontId="0" fillId="3" borderId="39" xfId="0" applyFill="1" applyBorder="1"/>
    <xf numFmtId="2" fontId="0" fillId="3" borderId="40" xfId="0" applyNumberFormat="1" applyFill="1" applyBorder="1"/>
    <xf numFmtId="2" fontId="0" fillId="3" borderId="7" xfId="0" applyNumberFormat="1" applyFill="1" applyBorder="1"/>
    <xf numFmtId="0" fontId="0" fillId="3" borderId="41" xfId="0" applyFill="1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2" fontId="0" fillId="4" borderId="15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2" fontId="0" fillId="4" borderId="25" xfId="0" applyNumberFormat="1" applyFont="1" applyFill="1" applyBorder="1" applyAlignment="1">
      <alignment horizontal="center"/>
    </xf>
    <xf numFmtId="2" fontId="0" fillId="4" borderId="17" xfId="0" applyNumberFormat="1" applyFont="1" applyFill="1" applyBorder="1" applyAlignment="1">
      <alignment horizontal="center"/>
    </xf>
    <xf numFmtId="2" fontId="1" fillId="4" borderId="18" xfId="0" applyNumberFormat="1" applyFont="1" applyFill="1" applyBorder="1" applyAlignment="1">
      <alignment horizontal="center"/>
    </xf>
    <xf numFmtId="2" fontId="0" fillId="4" borderId="26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2" fontId="5" fillId="0" borderId="45" xfId="0" applyNumberFormat="1" applyFont="1" applyFill="1" applyBorder="1" applyAlignment="1">
      <alignment horizontal="center"/>
    </xf>
    <xf numFmtId="2" fontId="5" fillId="0" borderId="46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653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372892</xdr:colOff>
      <xdr:row>13</xdr:row>
      <xdr:rowOff>70227</xdr:rowOff>
    </xdr:from>
    <xdr:to>
      <xdr:col>10</xdr:col>
      <xdr:colOff>356681</xdr:colOff>
      <xdr:row>15</xdr:row>
      <xdr:rowOff>235084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424" y="3012844"/>
          <a:ext cx="1199746" cy="553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56745</xdr:colOff>
      <xdr:row>14</xdr:row>
      <xdr:rowOff>32425</xdr:rowOff>
    </xdr:from>
    <xdr:to>
      <xdr:col>12</xdr:col>
      <xdr:colOff>0</xdr:colOff>
      <xdr:row>15</xdr:row>
      <xdr:rowOff>30040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0426" y="2561616"/>
          <a:ext cx="916021" cy="192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453957</xdr:colOff>
      <xdr:row>13</xdr:row>
      <xdr:rowOff>137809</xdr:rowOff>
    </xdr:from>
    <xdr:to>
      <xdr:col>14</xdr:col>
      <xdr:colOff>209668</xdr:colOff>
      <xdr:row>15</xdr:row>
      <xdr:rowOff>114138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404" y="2472447"/>
          <a:ext cx="858179" cy="365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551234</xdr:colOff>
      <xdr:row>16</xdr:row>
      <xdr:rowOff>259404</xdr:rowOff>
    </xdr:from>
    <xdr:to>
      <xdr:col>15</xdr:col>
      <xdr:colOff>32425</xdr:colOff>
      <xdr:row>26</xdr:row>
      <xdr:rowOff>89171</xdr:rowOff>
    </xdr:to>
    <xdr:sp macro="" textlink="">
      <xdr:nvSpPr>
        <xdr:cNvPr id="5" name="CasellaDiTesto 4"/>
        <xdr:cNvSpPr txBox="1"/>
      </xdr:nvSpPr>
      <xdr:spPr>
        <a:xfrm>
          <a:off x="2504872" y="3964021"/>
          <a:ext cx="6898532" cy="2269788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Inserisci i tuoi dati nella tabella e scrivi qui la tua relazione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tabSelected="1" zoomScale="94" zoomScaleNormal="94" workbookViewId="0">
      <selection activeCell="P29" sqref="P29"/>
    </sheetView>
  </sheetViews>
  <sheetFormatPr defaultRowHeight="14.4" x14ac:dyDescent="0.3"/>
  <cols>
    <col min="2" max="2" width="10.77734375" customWidth="1"/>
    <col min="9" max="9" width="8.6640625" customWidth="1"/>
    <col min="10" max="11" width="9.109375" customWidth="1"/>
    <col min="12" max="12" width="14.21875" customWidth="1"/>
    <col min="13" max="13" width="7.77734375" customWidth="1"/>
    <col min="14" max="14" width="8.21875" customWidth="1"/>
    <col min="15" max="15" width="6.77734375" customWidth="1"/>
  </cols>
  <sheetData>
    <row r="1" spans="2:15" ht="23.4" x14ac:dyDescent="0.4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2:15" ht="23.4" customHeight="1" x14ac:dyDescent="0.3">
      <c r="B2" s="55" t="s">
        <v>28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2:15" ht="23.4" customHeight="1" x14ac:dyDescent="0.3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5" ht="23.4" x14ac:dyDescent="0.45">
      <c r="B4" s="53" t="s">
        <v>16</v>
      </c>
      <c r="C4" s="53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2:15" ht="16.2" thickBot="1" x14ac:dyDescent="0.35">
      <c r="B5" s="26" t="s">
        <v>20</v>
      </c>
      <c r="C5" s="26">
        <v>0.25</v>
      </c>
      <c r="K5" s="11"/>
    </row>
    <row r="6" spans="2:15" ht="15" thickBot="1" x14ac:dyDescent="0.35">
      <c r="E6" s="47" t="s">
        <v>18</v>
      </c>
      <c r="F6" s="48"/>
      <c r="G6" s="48"/>
      <c r="H6" s="49"/>
      <c r="I6" s="77" t="s">
        <v>19</v>
      </c>
      <c r="J6" s="78"/>
      <c r="K6" s="78"/>
      <c r="L6" s="33" t="s">
        <v>17</v>
      </c>
      <c r="M6" s="50" t="s">
        <v>25</v>
      </c>
      <c r="N6" s="51"/>
      <c r="O6" s="52"/>
    </row>
    <row r="7" spans="2:15" ht="15" thickBot="1" x14ac:dyDescent="0.35">
      <c r="B7" s="20" t="s">
        <v>21</v>
      </c>
      <c r="C7" s="21" t="s">
        <v>22</v>
      </c>
      <c r="D7" s="22" t="s">
        <v>23</v>
      </c>
      <c r="E7" s="23" t="s">
        <v>1</v>
      </c>
      <c r="F7" s="24" t="s">
        <v>2</v>
      </c>
      <c r="G7" s="24" t="s">
        <v>3</v>
      </c>
      <c r="H7" s="16" t="s">
        <v>4</v>
      </c>
      <c r="I7" s="79" t="s">
        <v>11</v>
      </c>
      <c r="J7" s="80" t="s">
        <v>14</v>
      </c>
      <c r="K7" s="81" t="s">
        <v>15</v>
      </c>
      <c r="L7" s="34" t="s">
        <v>24</v>
      </c>
      <c r="M7" s="37" t="s">
        <v>11</v>
      </c>
      <c r="N7" s="38" t="s">
        <v>12</v>
      </c>
      <c r="O7" s="39" t="s">
        <v>13</v>
      </c>
    </row>
    <row r="8" spans="2:15" ht="15" thickBot="1" x14ac:dyDescent="0.35">
      <c r="B8" s="2">
        <v>9.8000000000000007</v>
      </c>
      <c r="C8" s="3">
        <v>1.3</v>
      </c>
      <c r="D8" s="4">
        <v>0.6</v>
      </c>
      <c r="E8" s="17">
        <v>1.06</v>
      </c>
      <c r="F8" s="9">
        <v>1.07</v>
      </c>
      <c r="G8" s="9">
        <v>1.06</v>
      </c>
      <c r="H8" s="18">
        <f>(dis1_+ dis2_ + dis3_)/3</f>
        <v>1.0633333333333332</v>
      </c>
      <c r="I8" s="82">
        <f>MIN(E8:G8)*SQRT(g/(2*h2_))</f>
        <v>3.0292023152418639</v>
      </c>
      <c r="J8" s="83">
        <f>(dis_media)*SQRT(g/(2*h2_))</f>
        <v>3.0387281086860205</v>
      </c>
      <c r="K8" s="84">
        <f>MAX(E8:G8)*SQRT(g/(2*h2_))</f>
        <v>3.0577796955743346</v>
      </c>
      <c r="L8" s="35">
        <f>g*(h1_ - h2_)*$C$5</f>
        <v>1.7150000000000003</v>
      </c>
      <c r="M8" s="40">
        <f>$C$5*(k+1)*I8^2/2</f>
        <v>1.7205125000000003</v>
      </c>
      <c r="N8" s="41">
        <f>$C$5*(k+1)*Vmisurato^2/2</f>
        <v>1.7313503472222225</v>
      </c>
      <c r="O8" s="42">
        <f>$C$5*(k+1)*K8^2/2</f>
        <v>1.7531281250000008</v>
      </c>
    </row>
    <row r="9" spans="2:15" x14ac:dyDescent="0.3">
      <c r="B9" s="27" t="s">
        <v>5</v>
      </c>
      <c r="C9" s="5">
        <v>1.1000000000000001</v>
      </c>
      <c r="D9" s="6">
        <v>0.6</v>
      </c>
      <c r="E9" s="5">
        <v>0.91</v>
      </c>
      <c r="F9" s="6">
        <v>0.9</v>
      </c>
      <c r="G9" s="6">
        <v>0.89</v>
      </c>
      <c r="H9" s="18">
        <f>(dis1_+ dis2_ + dis3_)/3</f>
        <v>0.9</v>
      </c>
      <c r="I9" s="82">
        <f>MIN(E9:G9)*SQRT(g/(2*h2_))</f>
        <v>2.5433868495898668</v>
      </c>
      <c r="J9" s="83">
        <f>(dis_media)*SQRT(g/(2*h2_))</f>
        <v>2.5719642299223375</v>
      </c>
      <c r="K9" s="84">
        <f>MAX(E9:G9)*SQRT(g/(2*h2_))</f>
        <v>2.6005416102548078</v>
      </c>
      <c r="L9" s="35">
        <f>g*(h1_ - h2_)*$C$5</f>
        <v>1.2250000000000003</v>
      </c>
      <c r="M9" s="40">
        <f>$C$5*(k+1)*I9^2/2</f>
        <v>1.2129031250000002</v>
      </c>
      <c r="N9" s="41">
        <f>$C$5*(k+1)*Vmisurato^2/2</f>
        <v>1.2403125000000006</v>
      </c>
      <c r="O9" s="42">
        <f>(k+1)*K9^2/2</f>
        <v>5.0721125000000011</v>
      </c>
    </row>
    <row r="10" spans="2:15" ht="15" thickBot="1" x14ac:dyDescent="0.35">
      <c r="B10" s="28">
        <v>0.5</v>
      </c>
      <c r="C10" s="5">
        <v>1.1000000000000001</v>
      </c>
      <c r="D10" s="6">
        <v>0.3</v>
      </c>
      <c r="E10" s="5">
        <v>0.82</v>
      </c>
      <c r="F10" s="6">
        <v>0.79</v>
      </c>
      <c r="G10" s="6">
        <v>0.82</v>
      </c>
      <c r="H10" s="18">
        <f>(dis1_+ dis2_ + dis3_)/3</f>
        <v>0.80999999999999994</v>
      </c>
      <c r="I10" s="82">
        <f>MIN(E10:G10)*SQRT(g/(2*h2_))</f>
        <v>3.1927469886186306</v>
      </c>
      <c r="J10" s="83">
        <f>(dis_media)*SQRT(g/(2*h2_))</f>
        <v>3.2735760263051779</v>
      </c>
      <c r="K10" s="84">
        <f>MAX(E10:G10)*SQRT(g/(2*h2_))</f>
        <v>3.3139905451484517</v>
      </c>
      <c r="L10" s="35">
        <f>g*(h1_ - h2_)*$C$5</f>
        <v>1.9600000000000002</v>
      </c>
      <c r="M10" s="40">
        <f>$C$5*(k+1)*I10^2/2</f>
        <v>1.9113062500000002</v>
      </c>
      <c r="N10" s="41">
        <f>$C$5*(k+1)*Vmisurato^2/2</f>
        <v>2.0093062499999998</v>
      </c>
      <c r="O10" s="42">
        <f>(k+1)*K10^2/2</f>
        <v>8.2368999999999986</v>
      </c>
    </row>
    <row r="11" spans="2:15" ht="15" thickBot="1" x14ac:dyDescent="0.35">
      <c r="C11" s="7">
        <v>1.5</v>
      </c>
      <c r="D11" s="8">
        <v>0.4</v>
      </c>
      <c r="E11" s="7">
        <v>1.07</v>
      </c>
      <c r="F11" s="10">
        <v>1.1000000000000001</v>
      </c>
      <c r="G11" s="8">
        <v>1.0900000000000001</v>
      </c>
      <c r="H11" s="19">
        <f>(dis1_+ dis2_ + dis3_)/3</f>
        <v>1.0866666666666667</v>
      </c>
      <c r="I11" s="85">
        <f>MIN(E11:G11)*SQRT(g/(2*h2_))</f>
        <v>3.7450000000000001</v>
      </c>
      <c r="J11" s="86">
        <f>(dis_media)*SQRT(g/(2*h2_))</f>
        <v>3.8033333333333332</v>
      </c>
      <c r="K11" s="87">
        <f>MAX(E11:G11)*SQRT(g/(2*h2_))</f>
        <v>3.8500000000000005</v>
      </c>
      <c r="L11" s="36">
        <f>g*(h1_ - h2_)*$C$5</f>
        <v>2.6950000000000003</v>
      </c>
      <c r="M11" s="43">
        <f>$C$5*(k+1)*I11^2/2</f>
        <v>2.6296921875000003</v>
      </c>
      <c r="N11" s="44">
        <f>$C$5*(k+1)*Vmisurato^2/2</f>
        <v>2.7122520833333335</v>
      </c>
      <c r="O11" s="45">
        <f>(k+1)*K11^2/2</f>
        <v>11.116875000000002</v>
      </c>
    </row>
    <row r="12" spans="2:15" x14ac:dyDescent="0.3">
      <c r="I12" s="1"/>
      <c r="J12" s="1"/>
      <c r="K12" s="1"/>
      <c r="L12" s="1"/>
      <c r="N12" s="1"/>
    </row>
    <row r="13" spans="2:15" ht="15.6" x14ac:dyDescent="0.3">
      <c r="I13" s="88" t="s">
        <v>27</v>
      </c>
      <c r="J13" s="89"/>
      <c r="K13" s="89"/>
      <c r="L13" s="89"/>
      <c r="M13" s="89"/>
      <c r="N13" s="89"/>
      <c r="O13" s="90"/>
    </row>
    <row r="14" spans="2:15" ht="15" thickBot="1" x14ac:dyDescent="0.35">
      <c r="I14" s="58"/>
      <c r="J14" s="59"/>
      <c r="K14" s="60"/>
      <c r="L14" s="66"/>
      <c r="M14" s="69"/>
      <c r="N14" s="70"/>
      <c r="O14" s="71"/>
    </row>
    <row r="15" spans="2:15" ht="15" thickBot="1" x14ac:dyDescent="0.35">
      <c r="B15" s="12" t="s">
        <v>6</v>
      </c>
      <c r="C15" s="13" t="s">
        <v>5</v>
      </c>
      <c r="I15" s="61"/>
      <c r="J15" s="56"/>
      <c r="K15" s="62"/>
      <c r="L15" s="67"/>
      <c r="M15" s="72"/>
      <c r="N15" s="57"/>
      <c r="O15" s="73"/>
    </row>
    <row r="16" spans="2:15" ht="29.4" thickBot="1" x14ac:dyDescent="0.35">
      <c r="B16" s="14" t="s">
        <v>7</v>
      </c>
      <c r="C16" s="15">
        <v>1</v>
      </c>
      <c r="I16" s="63"/>
      <c r="J16" s="64"/>
      <c r="K16" s="65"/>
      <c r="L16" s="68"/>
      <c r="M16" s="74"/>
      <c r="N16" s="75"/>
      <c r="O16" s="76"/>
    </row>
    <row r="17" spans="2:14" ht="29.4" thickBot="1" x14ac:dyDescent="0.35">
      <c r="B17" s="14" t="s">
        <v>8</v>
      </c>
      <c r="C17" s="15">
        <f>1/2</f>
        <v>0.5</v>
      </c>
      <c r="I17" s="1"/>
      <c r="J17" s="1"/>
      <c r="K17" s="1"/>
      <c r="L17" s="1"/>
      <c r="M17" s="1"/>
      <c r="N17" s="1"/>
    </row>
    <row r="18" spans="2:14" ht="15" thickBot="1" x14ac:dyDescent="0.35">
      <c r="B18" s="14" t="s">
        <v>9</v>
      </c>
      <c r="C18" s="15">
        <f>2/3</f>
        <v>0.66666666666666663</v>
      </c>
      <c r="I18" s="1"/>
      <c r="J18" s="1"/>
      <c r="K18" s="1"/>
      <c r="L18" s="1"/>
      <c r="M18" s="1"/>
      <c r="N18" s="1"/>
    </row>
    <row r="19" spans="2:14" ht="15" thickBot="1" x14ac:dyDescent="0.35">
      <c r="B19" s="29" t="s">
        <v>10</v>
      </c>
      <c r="C19" s="30">
        <f>2/5</f>
        <v>0.4</v>
      </c>
      <c r="I19" s="1"/>
      <c r="J19" s="1"/>
      <c r="K19" s="1"/>
      <c r="L19" s="1"/>
      <c r="M19" s="1"/>
      <c r="N19" s="1"/>
    </row>
    <row r="20" spans="2:14" ht="43.8" thickBot="1" x14ac:dyDescent="0.35">
      <c r="B20" s="31" t="s">
        <v>26</v>
      </c>
      <c r="C20" s="32">
        <v>0</v>
      </c>
      <c r="I20" s="1"/>
      <c r="J20" s="1"/>
      <c r="K20" s="1"/>
      <c r="L20" s="1"/>
      <c r="M20" s="1"/>
      <c r="N20" s="1"/>
    </row>
    <row r="21" spans="2:14" x14ac:dyDescent="0.3">
      <c r="I21" s="1"/>
      <c r="J21" s="1"/>
      <c r="K21" s="1"/>
      <c r="L21" s="1"/>
      <c r="M21" s="1"/>
      <c r="N21" s="1"/>
    </row>
    <row r="22" spans="2:14" x14ac:dyDescent="0.3">
      <c r="J22" s="1"/>
      <c r="K22" s="1"/>
      <c r="L22" s="1"/>
      <c r="M22" s="1"/>
      <c r="N22" s="1"/>
    </row>
    <row r="23" spans="2:14" x14ac:dyDescent="0.3">
      <c r="I23" s="1"/>
      <c r="J23" s="1"/>
      <c r="K23" s="1"/>
      <c r="L23" s="1"/>
      <c r="M23" s="1"/>
      <c r="N23" s="1"/>
    </row>
    <row r="24" spans="2:14" x14ac:dyDescent="0.3">
      <c r="I24" s="1"/>
      <c r="J24" s="1"/>
      <c r="K24" s="1"/>
      <c r="L24" s="1"/>
      <c r="M24" s="1"/>
      <c r="N24" s="1"/>
    </row>
    <row r="25" spans="2:14" x14ac:dyDescent="0.3">
      <c r="I25" s="1"/>
      <c r="J25" s="1"/>
      <c r="K25" s="1"/>
      <c r="L25" s="1"/>
      <c r="M25" s="1"/>
      <c r="N25" s="1"/>
    </row>
    <row r="26" spans="2:14" x14ac:dyDescent="0.3">
      <c r="I26" s="1"/>
      <c r="J26" s="1"/>
      <c r="K26" s="1"/>
      <c r="L26" s="1"/>
      <c r="M26" s="1"/>
      <c r="N26" s="1"/>
    </row>
    <row r="27" spans="2:14" x14ac:dyDescent="0.3">
      <c r="I27" s="1"/>
      <c r="J27" s="1"/>
      <c r="K27" s="1"/>
      <c r="L27" s="1"/>
      <c r="M27" s="1"/>
      <c r="N27" s="1"/>
    </row>
    <row r="28" spans="2:14" x14ac:dyDescent="0.3">
      <c r="I28" s="1"/>
      <c r="J28" s="1"/>
      <c r="K28" s="1"/>
      <c r="L28" s="1"/>
      <c r="M28" s="1"/>
      <c r="N28" s="1"/>
    </row>
    <row r="29" spans="2:14" x14ac:dyDescent="0.3">
      <c r="I29" s="1"/>
      <c r="J29" s="1"/>
      <c r="K29" s="1"/>
      <c r="L29" s="1"/>
      <c r="M29" s="1"/>
      <c r="N29" s="1"/>
    </row>
    <row r="30" spans="2:14" x14ac:dyDescent="0.3">
      <c r="I30" s="1"/>
      <c r="J30" s="1"/>
      <c r="K30" s="1"/>
      <c r="L30" s="1"/>
      <c r="M30" s="1"/>
      <c r="N30" s="1"/>
    </row>
    <row r="31" spans="2:14" x14ac:dyDescent="0.3">
      <c r="I31" s="1"/>
      <c r="J31" s="1"/>
      <c r="K31" s="1"/>
      <c r="L31" s="1"/>
      <c r="M31" s="1"/>
      <c r="N31" s="1"/>
    </row>
    <row r="32" spans="2:14" x14ac:dyDescent="0.3">
      <c r="I32" s="1"/>
      <c r="J32" s="1"/>
      <c r="K32" s="1"/>
      <c r="L32" s="1"/>
      <c r="M32" s="1"/>
      <c r="N32" s="1"/>
    </row>
    <row r="33" spans="9:14" x14ac:dyDescent="0.3">
      <c r="I33" s="1"/>
      <c r="J33" s="1"/>
      <c r="K33" s="1"/>
      <c r="L33" s="1"/>
      <c r="M33" s="1"/>
      <c r="N33" s="1"/>
    </row>
    <row r="34" spans="9:14" x14ac:dyDescent="0.3">
      <c r="I34" s="1"/>
      <c r="J34" s="1"/>
      <c r="K34" s="1"/>
      <c r="L34" s="1"/>
      <c r="M34" s="1"/>
      <c r="N34" s="1"/>
    </row>
    <row r="35" spans="9:14" x14ac:dyDescent="0.3">
      <c r="I35" s="1"/>
      <c r="J35" s="1"/>
      <c r="K35" s="1"/>
      <c r="L35" s="1"/>
      <c r="M35" s="1"/>
      <c r="N35" s="1"/>
    </row>
    <row r="36" spans="9:14" x14ac:dyDescent="0.3">
      <c r="I36" s="1"/>
      <c r="J36" s="1"/>
      <c r="K36" s="1"/>
      <c r="L36" s="1"/>
      <c r="M36" s="1"/>
      <c r="N36" s="1"/>
    </row>
  </sheetData>
  <mergeCells count="7">
    <mergeCell ref="B1:O1"/>
    <mergeCell ref="I13:O13"/>
    <mergeCell ref="E6:H6"/>
    <mergeCell ref="M6:O6"/>
    <mergeCell ref="I6:K6"/>
    <mergeCell ref="B4:C4"/>
    <mergeCell ref="B2:O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14</vt:i4>
      </vt:variant>
    </vt:vector>
  </HeadingPairs>
  <TitlesOfParts>
    <vt:vector size="15" baseType="lpstr">
      <vt:lpstr>Foglio1</vt:lpstr>
      <vt:lpstr>Cilindro_guscio</vt:lpstr>
      <vt:lpstr>Cilindro_pieno</vt:lpstr>
      <vt:lpstr>dis</vt:lpstr>
      <vt:lpstr>dis_media</vt:lpstr>
      <vt:lpstr>dis1_</vt:lpstr>
      <vt:lpstr>dis2_</vt:lpstr>
      <vt:lpstr>dis3_</vt:lpstr>
      <vt:lpstr>g</vt:lpstr>
      <vt:lpstr>Foglio1!h1_</vt:lpstr>
      <vt:lpstr>h2_</vt:lpstr>
      <vt:lpstr>k</vt:lpstr>
      <vt:lpstr>Sfera_guscio</vt:lpstr>
      <vt:lpstr>Sfera_piena</vt:lpstr>
      <vt:lpstr>Vmisurato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Troilo</dc:creator>
  <cp:lastModifiedBy>D!akov RePack</cp:lastModifiedBy>
  <dcterms:created xsi:type="dcterms:W3CDTF">2011-06-12T17:33:21Z</dcterms:created>
  <dcterms:modified xsi:type="dcterms:W3CDTF">2016-02-20T11:59:41Z</dcterms:modified>
</cp:coreProperties>
</file>